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useg5\OneDrive - BP\Desktop\"/>
    </mc:Choice>
  </mc:AlternateContent>
  <xr:revisionPtr revIDLastSave="0" documentId="8_{B016010D-DF05-41B7-9F10-F0EADAC74DEB}" xr6:coauthVersionLast="45" xr6:coauthVersionMax="45" xr10:uidLastSave="{00000000-0000-0000-0000-000000000000}"/>
  <bookViews>
    <workbookView xWindow="7335" yWindow="1950" windowWidth="16755" windowHeight="13635" xr2:uid="{6014641A-7A7B-419E-A3BC-0288CFAE4C7C}"/>
  </bookViews>
  <sheets>
    <sheet name="Emek Haqqi Tutulmalar" sheetId="1" r:id="rId1"/>
    <sheet name="Mezuniyye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  <c r="B4" i="1"/>
  <c r="B19" i="2"/>
  <c r="B18" i="2"/>
  <c r="B17" i="2"/>
  <c r="B16" i="2"/>
  <c r="B15" i="2"/>
  <c r="B14" i="2"/>
  <c r="B13" i="2"/>
  <c r="B12" i="2"/>
  <c r="B10" i="2"/>
  <c r="B9" i="2"/>
  <c r="B8" i="2"/>
</calcChain>
</file>

<file path=xl/sharedStrings.xml><?xml version="1.0" encoding="utf-8"?>
<sst xmlns="http://schemas.openxmlformats.org/spreadsheetml/2006/main" count="29" uniqueCount="19">
  <si>
    <t>Isçinin DSMF Vergisi</t>
  </si>
  <si>
    <t>Icbari tibbi sigorta</t>
  </si>
  <si>
    <t>&lt;&lt; Maaşı Əlavə Et</t>
  </si>
  <si>
    <t>&lt;&lt; Sektoru Seç</t>
  </si>
  <si>
    <t>Gelir vergisi</t>
  </si>
  <si>
    <t>Sirketin DSMF Vergisi</t>
  </si>
  <si>
    <t>Issizlikden Sigorta Haqqi</t>
  </si>
  <si>
    <t>Umumi Isçi terefinden olunmus odemeler</t>
  </si>
  <si>
    <t>Isçinin yekun emek haqqi</t>
  </si>
  <si>
    <t>Umumi Isegoturen terefinden tutulma</t>
  </si>
  <si>
    <t>Dövlet ve Neft-Qaz</t>
  </si>
  <si>
    <t>&lt;&lt; Maaşı daxil edin</t>
  </si>
  <si>
    <t xml:space="preserve">&lt;&lt; Ay ərzində işçinin işlədiyi günler </t>
  </si>
  <si>
    <t>&lt;&lt; Ay ərzində iş günləri</t>
  </si>
  <si>
    <t>&lt;&lt; Məzuniyyət Günləri</t>
  </si>
  <si>
    <t>Məzuniyyət Haqqı</t>
  </si>
  <si>
    <t>İşlədiyi günlərin Hesablanmış Əmək Haqqı</t>
  </si>
  <si>
    <t>Ümumi Əmək Haqqı</t>
  </si>
  <si>
    <t>&lt;&lt; Keçmiş 12 ay üçün orta aylıq əmək haqqı (son 12 ayın ə/h cəmi :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</si>
</sst>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0" fillId="3" borderId="0" xfId="0" applyFill="1"/>
    <xf numFmtId="0" fontId="2" fillId="2" borderId="1" xfId="1" applyFont="1" applyAlignment="1">
      <alignment horizontal="center" vertical="center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609599</xdr:colOff>
          <xdr:row>2</xdr:row>
          <xdr:rowOff>142876</xdr:rowOff>
        </xdr:from>
        <xdr:to>
          <xdr:col>1</xdr:col>
          <xdr:colOff>247649</xdr:colOff>
          <xdr:row>2</xdr:row>
          <xdr:rowOff>428626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00"/>
                  </a:solidFill>
                  <a:latin typeface="Calibri"/>
                  <a:cs typeface="Calibri"/>
                </a:rPr>
                <a:t>Hesabla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1447800</xdr:colOff>
          <xdr:row>6</xdr:row>
          <xdr:rowOff>57150</xdr:rowOff>
        </xdr:from>
        <xdr:to>
          <xdr:col>1</xdr:col>
          <xdr:colOff>295275</xdr:colOff>
          <xdr:row>6</xdr:row>
          <xdr:rowOff>447674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400" b="1" i="0" u="none" strike="noStrike" baseline="0">
                  <a:solidFill>
                    <a:srgbClr val="FF0000"/>
                  </a:solidFill>
                  <a:latin typeface="Calibri"/>
                  <a:cs typeface="Calibri"/>
                </a:rPr>
                <a:t>Hesabla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A8F21-0089-4777-AC38-80EEAABC9BD1}">
  <sheetPr codeName="Sheet1"/>
  <dimension ref="A1:B11"/>
  <sheetViews>
    <sheetView tabSelected="1" workbookViewId="0">
      <selection activeCell="C5" sqref="C5"/>
    </sheetView>
  </sheetViews>
  <sheetFormatPr defaultRowHeight="15" x14ac:dyDescent="0.25"/>
  <cols>
    <col min="1" max="1" width="39" bestFit="1" customWidth="1"/>
    <col min="2" max="2" width="16.140625" bestFit="1" customWidth="1"/>
  </cols>
  <sheetData>
    <row r="1" spans="1:2" ht="36" customHeight="1" thickTop="1" thickBot="1" x14ac:dyDescent="0.3">
      <c r="A1" s="2">
        <v>800</v>
      </c>
      <c r="B1" t="s">
        <v>2</v>
      </c>
    </row>
    <row r="2" spans="1:2" ht="36" customHeight="1" thickTop="1" thickBot="1" x14ac:dyDescent="0.3">
      <c r="A2" s="2" t="s">
        <v>10</v>
      </c>
      <c r="B2" t="s">
        <v>3</v>
      </c>
    </row>
    <row r="3" spans="1:2" ht="46.5" customHeight="1" thickTop="1" x14ac:dyDescent="0.25"/>
    <row r="4" spans="1:2" x14ac:dyDescent="0.25">
      <c r="A4" t="s">
        <v>4</v>
      </c>
      <c r="B4">
        <f>IF(A2="Dövlet ve Neft-Qaz", IF(A1&lt;200,0,IF(A1&lt;2500,(A1-200)*14%,(A1-2500)*25%+350)), IF(A1&gt;8000, A1*14%, 0))</f>
        <v>84.000000000000014</v>
      </c>
    </row>
    <row r="5" spans="1:2" x14ac:dyDescent="0.25">
      <c r="A5" t="s">
        <v>0</v>
      </c>
      <c r="B5">
        <f>IF(A2="Dövlet ve Neft-Qaz",A1*3%,IF(A1&lt;200, 0, 6+A1*10%))</f>
        <v>24</v>
      </c>
    </row>
    <row r="6" spans="1:2" x14ac:dyDescent="0.25">
      <c r="A6" t="s">
        <v>5</v>
      </c>
      <c r="B6">
        <f>A1*22%</f>
        <v>176</v>
      </c>
    </row>
    <row r="7" spans="1:2" x14ac:dyDescent="0.25">
      <c r="A7" t="s">
        <v>1</v>
      </c>
      <c r="B7">
        <f>IF(A1&lt;8000,A1*2%,(160+A1-8000)*0.5%)</f>
        <v>16</v>
      </c>
    </row>
    <row r="8" spans="1:2" x14ac:dyDescent="0.25">
      <c r="A8" t="s">
        <v>6</v>
      </c>
      <c r="B8">
        <f>A1*0.5%</f>
        <v>4</v>
      </c>
    </row>
    <row r="9" spans="1:2" x14ac:dyDescent="0.25">
      <c r="A9" t="s">
        <v>7</v>
      </c>
      <c r="B9">
        <f>B4+B5+B7+B8</f>
        <v>128</v>
      </c>
    </row>
    <row r="10" spans="1:2" x14ac:dyDescent="0.25">
      <c r="A10" t="s">
        <v>8</v>
      </c>
      <c r="B10" s="1">
        <f>A1-B9</f>
        <v>672</v>
      </c>
    </row>
    <row r="11" spans="1:2" x14ac:dyDescent="0.25">
      <c r="A11" t="s">
        <v>9</v>
      </c>
      <c r="B11">
        <f>B6+B7+B8</f>
        <v>196</v>
      </c>
    </row>
  </sheetData>
  <dataValidations count="1">
    <dataValidation type="list" allowBlank="1" showInputMessage="1" showErrorMessage="1" sqref="A2" xr:uid="{6A3C8AEA-AC41-4F9A-B120-B2662D12B317}">
      <formula1>"Qeyri neft-qaz ve Özel, Dövlet ve Neft-Qaz"</formula1>
    </dataValidation>
  </dataValidations>
  <pageMargins left="0.7" right="0.7" top="0.75" bottom="0.75" header="0.3" footer="0.3"/>
  <pageSetup orientation="portrait" r:id="rId1"/>
  <headerFooter>
    <oddFooter>&amp;C&amp;1#&amp;"Univers for BP Light"&amp;10&amp;K000000Confidential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Macro2">
                <anchor moveWithCells="1" sizeWithCells="1">
                  <from>
                    <xdr:col>0</xdr:col>
                    <xdr:colOff>609600</xdr:colOff>
                    <xdr:row>2</xdr:row>
                    <xdr:rowOff>142875</xdr:rowOff>
                  </from>
                  <to>
                    <xdr:col>1</xdr:col>
                    <xdr:colOff>247650</xdr:colOff>
                    <xdr:row>2</xdr:row>
                    <xdr:rowOff>428625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3587E-1956-40D3-92DD-D2C321EE566F}">
  <sheetPr codeName="Sheet2"/>
  <dimension ref="A1:B19"/>
  <sheetViews>
    <sheetView topLeftCell="A3" workbookViewId="0">
      <selection activeCell="D7" sqref="D7"/>
    </sheetView>
  </sheetViews>
  <sheetFormatPr defaultRowHeight="15" x14ac:dyDescent="0.25"/>
  <cols>
    <col min="1" max="1" width="38.5703125" bestFit="1" customWidth="1"/>
  </cols>
  <sheetData>
    <row r="1" spans="1:2" ht="36.75" customHeight="1" thickTop="1" thickBot="1" x14ac:dyDescent="0.3">
      <c r="A1" s="2">
        <v>600</v>
      </c>
      <c r="B1" t="s">
        <v>11</v>
      </c>
    </row>
    <row r="2" spans="1:2" ht="36.75" customHeight="1" thickTop="1" thickBot="1" x14ac:dyDescent="0.3">
      <c r="A2" s="2">
        <v>600</v>
      </c>
      <c r="B2" t="s">
        <v>18</v>
      </c>
    </row>
    <row r="3" spans="1:2" ht="36.75" customHeight="1" thickTop="1" thickBot="1" x14ac:dyDescent="0.3">
      <c r="A3" s="2">
        <v>7</v>
      </c>
      <c r="B3" t="s">
        <v>14</v>
      </c>
    </row>
    <row r="4" spans="1:2" ht="36.75" customHeight="1" thickTop="1" thickBot="1" x14ac:dyDescent="0.3">
      <c r="A4" s="2">
        <v>11</v>
      </c>
      <c r="B4" t="s">
        <v>12</v>
      </c>
    </row>
    <row r="5" spans="1:2" ht="36.75" customHeight="1" thickTop="1" thickBot="1" x14ac:dyDescent="0.3">
      <c r="A5" s="2">
        <v>15</v>
      </c>
      <c r="B5" t="s">
        <v>13</v>
      </c>
    </row>
    <row r="6" spans="1:2" ht="36.75" customHeight="1" thickTop="1" thickBot="1" x14ac:dyDescent="0.3">
      <c r="A6" s="2" t="s">
        <v>10</v>
      </c>
      <c r="B6" t="s">
        <v>3</v>
      </c>
    </row>
    <row r="7" spans="1:2" ht="39.75" customHeight="1" thickTop="1" x14ac:dyDescent="0.25"/>
    <row r="8" spans="1:2" x14ac:dyDescent="0.25">
      <c r="A8" t="s">
        <v>15</v>
      </c>
      <c r="B8">
        <f>A2/30.4*A3</f>
        <v>138.15789473684211</v>
      </c>
    </row>
    <row r="9" spans="1:2" x14ac:dyDescent="0.25">
      <c r="A9" t="s">
        <v>16</v>
      </c>
      <c r="B9">
        <f>A1/A5*A4</f>
        <v>440</v>
      </c>
    </row>
    <row r="10" spans="1:2" x14ac:dyDescent="0.25">
      <c r="A10" t="s">
        <v>17</v>
      </c>
      <c r="B10">
        <f>B8+B9</f>
        <v>578.15789473684208</v>
      </c>
    </row>
    <row r="12" spans="1:2" x14ac:dyDescent="0.25">
      <c r="A12" t="s">
        <v>4</v>
      </c>
      <c r="B12">
        <f>IF(A6="Dövlet ve Neft-Qaz", IF(B10&lt;200,0,IF(B10&lt;2500,(B10-200)*14%,(B10-2500)*25%+350)), IF(B10&gt;8000, B10*14%, 0))</f>
        <v>52.942105263157899</v>
      </c>
    </row>
    <row r="13" spans="1:2" x14ac:dyDescent="0.25">
      <c r="A13" t="s">
        <v>0</v>
      </c>
      <c r="B13">
        <f>IF(A6="Dövlet ve Neft-Qaz",B10*3%,IF(B10&lt;200, 0, 6+B10*10%))</f>
        <v>17.344736842105263</v>
      </c>
    </row>
    <row r="14" spans="1:2" x14ac:dyDescent="0.25">
      <c r="A14" t="s">
        <v>5</v>
      </c>
      <c r="B14">
        <f>B10*22%</f>
        <v>127.19473684210526</v>
      </c>
    </row>
    <row r="15" spans="1:2" x14ac:dyDescent="0.25">
      <c r="A15" t="s">
        <v>1</v>
      </c>
      <c r="B15">
        <f>IF(B10&lt;8000,B10*2%,(160+B10-8000)*0.5%)</f>
        <v>11.563157894736841</v>
      </c>
    </row>
    <row r="16" spans="1:2" x14ac:dyDescent="0.25">
      <c r="A16" t="s">
        <v>6</v>
      </c>
      <c r="B16">
        <f>B10*0.5%</f>
        <v>2.8907894736842104</v>
      </c>
    </row>
    <row r="17" spans="1:2" x14ac:dyDescent="0.25">
      <c r="A17" t="s">
        <v>7</v>
      </c>
      <c r="B17">
        <f>B12+B13+B15+B16</f>
        <v>84.740789473684217</v>
      </c>
    </row>
    <row r="18" spans="1:2" x14ac:dyDescent="0.25">
      <c r="A18" t="s">
        <v>8</v>
      </c>
      <c r="B18" s="1">
        <f>B10-B17</f>
        <v>493.41710526315785</v>
      </c>
    </row>
    <row r="19" spans="1:2" x14ac:dyDescent="0.25">
      <c r="A19" t="s">
        <v>9</v>
      </c>
      <c r="B19">
        <f>B14+B15+B16</f>
        <v>141.64868421052631</v>
      </c>
    </row>
  </sheetData>
  <dataValidations count="1">
    <dataValidation type="list" allowBlank="1" showInputMessage="1" showErrorMessage="1" sqref="A6" xr:uid="{69775510-C5B4-472F-85BE-D8A746006C46}">
      <formula1>"Qeyri neft-qaz ve Özel, Dövlet ve Neft-Qaz"</formula1>
    </dataValidation>
  </dataValidations>
  <pageMargins left="0.7" right="0.7" top="0.75" bottom="0.75" header="0.3" footer="0.3"/>
  <pageSetup orientation="portrait" r:id="rId1"/>
  <headerFooter>
    <oddFooter>&amp;C&amp;1#&amp;"Univers for BP Light"&amp;10&amp;K000000Confidential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Button 2">
              <controlPr defaultSize="0" print="0" autoFill="0" autoPict="0" macro="[0]!Mezuniyyet">
                <anchor moveWithCells="1" sizeWithCells="1">
                  <from>
                    <xdr:col>0</xdr:col>
                    <xdr:colOff>1447800</xdr:colOff>
                    <xdr:row>6</xdr:row>
                    <xdr:rowOff>57150</xdr:rowOff>
                  </from>
                  <to>
                    <xdr:col>1</xdr:col>
                    <xdr:colOff>295275</xdr:colOff>
                    <xdr:row>6</xdr:row>
                    <xdr:rowOff>447675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Emek Haqqi Tutulmalar</vt:lpstr>
      <vt:lpstr>Mezuniyyet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Huseynova, Gunel</dc:creator>
  <cp:lastModifiedBy>Huseynova, Gunel</cp:lastModifiedBy>
  <dcterms:created xsi:type="dcterms:W3CDTF">2021-03-04T12:33:42Z</dcterms:created>
  <dcterms:modified xsi:type="dcterms:W3CDTF">2021-03-04T15:18:29Z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200ce8-5757-4583-9346-2dc8b9b1d95e_Enabled">
    <vt:lpwstr>true</vt:lpwstr>
  </property>
  <property fmtid="{D5CDD505-2E9C-101B-9397-08002B2CF9AE}" pid="3" name="MSIP_Label_93200ce8-5757-4583-9346-2dc8b9b1d95e_SetDate">
    <vt:lpwstr>2021-03-04T15:18:28Z</vt:lpwstr>
  </property>
  <property fmtid="{D5CDD505-2E9C-101B-9397-08002B2CF9AE}" pid="4" name="MSIP_Label_93200ce8-5757-4583-9346-2dc8b9b1d95e_Method">
    <vt:lpwstr>Privileged</vt:lpwstr>
  </property>
  <property fmtid="{D5CDD505-2E9C-101B-9397-08002B2CF9AE}" pid="5" name="MSIP_Label_93200ce8-5757-4583-9346-2dc8b9b1d95e_Name">
    <vt:lpwstr>93200ce8-5757-4583-9346-2dc8b9b1d95e</vt:lpwstr>
  </property>
  <property fmtid="{D5CDD505-2E9C-101B-9397-08002B2CF9AE}" pid="6" name="MSIP_Label_93200ce8-5757-4583-9346-2dc8b9b1d95e_SiteId">
    <vt:lpwstr>ea80952e-a476-42d4-aaf4-5457852b0f7e</vt:lpwstr>
  </property>
  <property fmtid="{D5CDD505-2E9C-101B-9397-08002B2CF9AE}" pid="7" name="MSIP_Label_93200ce8-5757-4583-9346-2dc8b9b1d95e_ActionId">
    <vt:lpwstr>6f959ec6-eee4-4de3-87e1-9753e176f38c</vt:lpwstr>
  </property>
  <property fmtid="{D5CDD505-2E9C-101B-9397-08002B2CF9AE}" pid="8" name="MSIP_Label_93200ce8-5757-4583-9346-2dc8b9b1d95e_ContentBits">
    <vt:lpwstr>2</vt:lpwstr>
  </property>
</Properties>
</file>